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H:\A1 Partner 2021 files\Jon-Don\"/>
    </mc:Choice>
  </mc:AlternateContent>
  <xr:revisionPtr revIDLastSave="0" documentId="13_ncr:1_{06427AAD-FD27-47E2-83A6-9D77CA6CA13C}" xr6:coauthVersionLast="45" xr6:coauthVersionMax="45" xr10:uidLastSave="{00000000-0000-0000-0000-000000000000}"/>
  <bookViews>
    <workbookView xWindow="-120" yWindow="-120" windowWidth="19440" windowHeight="15000" tabRatio="745" xr2:uid="{00000000-000D-0000-FFFF-FFFF00000000}"/>
  </bookViews>
  <sheets>
    <sheet name="Customer Proposal and App" sheetId="68" r:id="rId1"/>
    <sheet name="Sheet2" sheetId="70" state="hidden" r:id="rId2"/>
    <sheet name="Sheet1" sheetId="69"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68" l="1"/>
  <c r="F20" i="68" l="1"/>
  <c r="D20" i="68"/>
  <c r="B20" i="68"/>
  <c r="F12" i="68"/>
  <c r="D12" i="68"/>
  <c r="B12" i="68"/>
  <c r="H12" i="68" l="1"/>
  <c r="K26" i="68" l="1"/>
  <c r="K34" i="68" s="1"/>
  <c r="F16" i="68"/>
  <c r="D16" i="68"/>
  <c r="B16" i="68"/>
  <c r="B4" i="68"/>
  <c r="K38" i="68" l="1"/>
</calcChain>
</file>

<file path=xl/sharedStrings.xml><?xml version="1.0" encoding="utf-8"?>
<sst xmlns="http://schemas.openxmlformats.org/spreadsheetml/2006/main" count="28" uniqueCount="28">
  <si>
    <t xml:space="preserve">Prepared for: </t>
  </si>
  <si>
    <t>Equipment:</t>
  </si>
  <si>
    <t>Equipment Cost:</t>
  </si>
  <si>
    <t xml:space="preserve">Prepared by: </t>
  </si>
  <si>
    <t>Finance Application</t>
  </si>
  <si>
    <t>POTENTIAL TAX SAVINGS</t>
  </si>
  <si>
    <t>Lowered Cost of Equipment</t>
  </si>
  <si>
    <t>Section 179 Deduction</t>
  </si>
  <si>
    <t>After Tax Savings</t>
  </si>
  <si>
    <t>NO MONEY DOWN OPTION</t>
  </si>
  <si>
    <t>12 @ $99.00 OPTION - 12 @ $99; Followed by:</t>
  </si>
  <si>
    <t>Normal 1st Year Depreciation</t>
  </si>
  <si>
    <t>Cash Savings Assuming Rate</t>
  </si>
  <si>
    <t>marlincapitalsolutions.com</t>
  </si>
  <si>
    <t>$1MM is the max 179 write off.</t>
  </si>
  <si>
    <t>of 21%</t>
  </si>
  <si>
    <t>3 MONTHS DEFERRED OPTION - 3 @ $0.00 followed by:</t>
  </si>
  <si>
    <t xml:space="preserve">Credit &amp; equipment restrictions apply. This program does not assume your company will qualify to take advantage of the IRS Section #179 depreciation schedule which allows rapid first year depreciation of certain assets acquired. The amount of previous depreciation your company may have used may affect your ability to utilize the elections. Please consult your tax advisor or accountant for additional information. Equipment must be purchased and placed in service by 12/31/2021.
</t>
  </si>
  <si>
    <t>Any questions?  Please contact:</t>
  </si>
  <si>
    <t>Steve Weidler</t>
  </si>
  <si>
    <t>sweidler@marlincapitalsolutions.com</t>
  </si>
  <si>
    <t>856-505-4204</t>
  </si>
  <si>
    <t>Specialized Financing for Truckmounts and Concrete Equipment</t>
  </si>
  <si>
    <t xml:space="preserve">Payments are excluding applicable taxes (if any).  A one-time </t>
  </si>
  <si>
    <t>documentation fee is assessed on first invoice.  Your quote is valid until 3/31/2021</t>
  </si>
  <si>
    <t>Customer Name Here</t>
  </si>
  <si>
    <t>Description of Equipment or Quote #</t>
  </si>
  <si>
    <t>Steve Weidler or JD Rep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</si>
</sst>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44" formatCode="_(&quot;$&quot;* #,##0.00_);_(&quot;$&quot;* \(#,##0.00\);_(&quot;$&quot;* &quot;-&quot;??_);_(@_)"/>
    <numFmt numFmtId="164" formatCode="&quot;$&quot;#,##0.00"/>
  </numFmts>
  <fonts count="28" x14ac:knownFonts="1">
    <font>
      <sz val="11"/>
      <color theme="1"/>
      <name val="Calibri"/>
      <family val="2"/>
      <scheme val="minor"/>
    </font>
    <font>
      <sz val="10"/>
      <name val="Arial"/>
      <family val="2"/>
    </font>
    <font>
      <b/>
      <sz val="11"/>
      <color theme="1"/>
      <name val="Century Gothic"/>
      <family val="2"/>
    </font>
    <font>
      <sz val="11"/>
      <color theme="1"/>
      <name val="Century Gothic"/>
      <family val="2"/>
    </font>
    <font>
      <sz val="7.5"/>
      <color theme="1"/>
      <name val="Century Gothic"/>
      <family val="2"/>
    </font>
    <font>
      <b/>
      <sz val="14"/>
      <color theme="1"/>
      <name val="Century Gothic"/>
      <family val="2"/>
    </font>
    <font>
      <sz val="11"/>
      <color theme="3"/>
      <name val="Century Gothic"/>
      <family val="2"/>
    </font>
    <font>
      <sz val="22"/>
      <color theme="1"/>
      <name val="Calibri"/>
      <family val="2"/>
      <scheme val="minor"/>
    </font>
    <font>
      <sz val="8.5"/>
      <color theme="1"/>
      <name val="Century Gothic"/>
      <family val="2"/>
    </font>
    <font>
      <b/>
      <i/>
      <sz val="11"/>
      <color theme="1"/>
      <name val="Century Gothic"/>
      <family val="2"/>
    </font>
    <font>
      <b/>
      <sz val="10"/>
      <color theme="1"/>
      <name val="Century Gothic"/>
      <family val="2"/>
    </font>
    <font>
      <b/>
      <sz val="10"/>
      <color rgb="FF0070C0"/>
      <name val="Century Gothic"/>
      <family val="2"/>
    </font>
    <font>
      <sz val="10"/>
      <color theme="1"/>
      <name val="Century Gothic"/>
      <family val="2"/>
    </font>
    <font>
      <b/>
      <i/>
      <sz val="10"/>
      <color theme="1"/>
      <name val="Century Gothic"/>
      <family val="2"/>
    </font>
    <font>
      <b/>
      <sz val="10.5"/>
      <color theme="1"/>
      <name val="Century Gothic"/>
      <family val="2"/>
    </font>
    <font>
      <b/>
      <sz val="16"/>
      <color theme="1"/>
      <name val="Century Gothic"/>
      <family val="2"/>
    </font>
    <font>
      <b/>
      <sz val="11"/>
      <name val="Calibri"/>
      <family val="2"/>
    </font>
    <font>
      <sz val="11"/>
      <color theme="1"/>
      <name val="Calibri"/>
      <family val="2"/>
    </font>
    <font>
      <b/>
      <sz val="13"/>
      <color theme="1"/>
      <name val="Calibri"/>
      <family val="2"/>
    </font>
    <font>
      <sz val="11"/>
      <color theme="3"/>
      <name val="Calibri"/>
      <family val="2"/>
    </font>
    <font>
      <b/>
      <sz val="11"/>
      <color theme="1"/>
      <name val="Calibri"/>
      <family val="2"/>
    </font>
    <font>
      <i/>
      <sz val="10"/>
      <color theme="1"/>
      <name val="Calibri"/>
      <family val="2"/>
    </font>
    <font>
      <sz val="10.5"/>
      <color theme="1"/>
      <name val="Calibri"/>
      <family val="2"/>
    </font>
    <font>
      <b/>
      <sz val="10.5"/>
      <color theme="1"/>
      <name val="Calibri"/>
      <family val="2"/>
    </font>
    <font>
      <b/>
      <sz val="11"/>
      <color theme="0"/>
      <name val="Calibri"/>
      <family val="2"/>
    </font>
    <font>
      <sz val="7"/>
      <color theme="1"/>
      <name val="Calibri"/>
      <family val="2"/>
    </font>
    <font>
      <sz val="11"/>
      <color theme="0"/>
      <name val="Century Gothic"/>
      <family val="2"/>
    </font>
    <font>
      <b/>
      <sz val="10"/>
      <color theme="3"/>
      <name val="Calibri"/>
      <family val="2"/>
      <scheme val="minor"/>
    </font>
  </fonts>
  <fills count="5">
    <fill>
      <patternFill patternType="none"/>
    </fill>
    <fill>
      <patternFill patternType="gray125"/>
    </fill>
    <fill>
      <patternFill patternType="solid">
        <fgColor rgb="FF02A9A0"/>
        <bgColor indexed="64"/>
      </patternFill>
    </fill>
    <fill>
      <patternFill patternType="solid">
        <fgColor rgb="FF009B94"/>
        <bgColor indexed="64"/>
      </patternFill>
    </fill>
    <fill>
      <patternFill patternType="solid">
        <fgColor theme="0" tint="-0.249977111117893"/>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44" fontId="1" fillId="0" borderId="0" applyFont="0" applyFill="0" applyBorder="0" applyAlignment="0" applyProtection="0"/>
  </cellStyleXfs>
  <cellXfs count="71">
    <xf numFmtId="0" fontId="0" fillId="0" borderId="0" xfId="0"/>
    <xf numFmtId="0" fontId="0" fillId="0" borderId="0" xfId="0" applyProtection="1">
      <protection hidden="1"/>
    </xf>
    <xf numFmtId="0" fontId="3" fillId="0" borderId="0" xfId="0" applyFont="1" applyProtection="1">
      <protection hidden="1"/>
    </xf>
    <xf numFmtId="0" fontId="3" fillId="0" borderId="0" xfId="0" applyFont="1"/>
    <xf numFmtId="0" fontId="3" fillId="0" borderId="0" xfId="0" applyFont="1" applyFill="1"/>
    <xf numFmtId="0" fontId="4" fillId="0" borderId="0" xfId="0" applyFont="1"/>
    <xf numFmtId="0" fontId="2" fillId="0" borderId="0" xfId="0" applyFont="1"/>
    <xf numFmtId="0" fontId="6" fillId="0" borderId="0" xfId="0" applyFont="1"/>
    <xf numFmtId="0" fontId="7" fillId="0" borderId="0" xfId="0" applyFont="1"/>
    <xf numFmtId="0" fontId="4" fillId="0" borderId="0" xfId="0" applyFont="1" applyAlignment="1">
      <alignment horizontal="left" wrapText="1"/>
    </xf>
    <xf numFmtId="6" fontId="5" fillId="0" borderId="0" xfId="0" applyNumberFormat="1" applyFont="1" applyFill="1" applyAlignment="1" applyProtection="1">
      <alignment horizontal="left"/>
      <protection hidden="1"/>
    </xf>
    <xf numFmtId="6" fontId="9" fillId="0" borderId="0" xfId="0" applyNumberFormat="1" applyFont="1" applyBorder="1" applyAlignment="1" applyProtection="1">
      <protection hidden="1"/>
    </xf>
    <xf numFmtId="15" fontId="10" fillId="0" borderId="0" xfId="0" applyNumberFormat="1" applyFont="1" applyAlignment="1" applyProtection="1">
      <alignment horizontal="left"/>
      <protection hidden="1"/>
    </xf>
    <xf numFmtId="0" fontId="11" fillId="0" borderId="0" xfId="0" applyFont="1" applyProtection="1">
      <protection hidden="1"/>
    </xf>
    <xf numFmtId="0" fontId="12" fillId="0" borderId="0" xfId="0" applyFont="1" applyProtection="1">
      <protection hidden="1"/>
    </xf>
    <xf numFmtId="0" fontId="12" fillId="0" borderId="0" xfId="0" applyFont="1"/>
    <xf numFmtId="6" fontId="10" fillId="0" borderId="0" xfId="0" applyNumberFormat="1" applyFont="1" applyBorder="1" applyAlignment="1" applyProtection="1">
      <alignment horizontal="center"/>
      <protection hidden="1"/>
    </xf>
    <xf numFmtId="6" fontId="13" fillId="0" borderId="0" xfId="0" applyNumberFormat="1" applyFont="1" applyBorder="1" applyAlignment="1" applyProtection="1">
      <protection hidden="1"/>
    </xf>
    <xf numFmtId="0" fontId="8" fillId="0" borderId="0" xfId="0" applyFont="1" applyProtection="1">
      <protection hidden="1"/>
    </xf>
    <xf numFmtId="0" fontId="14" fillId="0" borderId="0" xfId="0" applyFont="1" applyProtection="1">
      <protection hidden="1"/>
    </xf>
    <xf numFmtId="8" fontId="12" fillId="0" borderId="0" xfId="0" applyNumberFormat="1" applyFont="1" applyBorder="1" applyAlignment="1" applyProtection="1">
      <alignment horizontal="center"/>
      <protection hidden="1"/>
    </xf>
    <xf numFmtId="0" fontId="15" fillId="0" borderId="0" xfId="0" applyFont="1"/>
    <xf numFmtId="6" fontId="10" fillId="0" borderId="1" xfId="0" applyNumberFormat="1" applyFont="1" applyBorder="1" applyAlignment="1" applyProtection="1">
      <protection hidden="1"/>
    </xf>
    <xf numFmtId="6" fontId="10" fillId="0" borderId="1" xfId="0" applyNumberFormat="1" applyFont="1" applyBorder="1" applyAlignment="1" applyProtection="1">
      <alignment horizontal="center"/>
      <protection hidden="1"/>
    </xf>
    <xf numFmtId="10" fontId="3" fillId="0" borderId="2" xfId="0" applyNumberFormat="1" applyFont="1" applyBorder="1" applyAlignment="1" applyProtection="1">
      <protection hidden="1"/>
    </xf>
    <xf numFmtId="10" fontId="3" fillId="0" borderId="0" xfId="0" applyNumberFormat="1" applyFont="1" applyBorder="1" applyAlignment="1" applyProtection="1">
      <protection hidden="1"/>
    </xf>
    <xf numFmtId="8" fontId="3" fillId="0" borderId="2" xfId="0" applyNumberFormat="1" applyFont="1" applyBorder="1" applyAlignment="1" applyProtection="1">
      <alignment horizontal="center"/>
      <protection hidden="1"/>
    </xf>
    <xf numFmtId="6" fontId="10" fillId="0" borderId="1" xfId="0" applyNumberFormat="1" applyFont="1" applyBorder="1" applyAlignment="1" applyProtection="1">
      <alignment horizontal="left"/>
      <protection hidden="1"/>
    </xf>
    <xf numFmtId="0" fontId="3" fillId="0" borderId="0" xfId="0" applyFont="1" applyProtection="1">
      <protection locked="0"/>
    </xf>
    <xf numFmtId="0" fontId="16" fillId="2" borderId="2" xfId="0" applyFont="1" applyFill="1" applyBorder="1" applyAlignment="1">
      <alignment horizontal="center"/>
    </xf>
    <xf numFmtId="0" fontId="16" fillId="2" borderId="2" xfId="0" applyFont="1" applyFill="1" applyBorder="1" applyAlignment="1" applyProtection="1">
      <alignment horizontal="center"/>
      <protection hidden="1"/>
    </xf>
    <xf numFmtId="0" fontId="4" fillId="0" borderId="0" xfId="0" applyFont="1" applyAlignment="1">
      <alignment horizontal="left" vertical="top" wrapText="1"/>
    </xf>
    <xf numFmtId="0" fontId="16" fillId="2" borderId="0" xfId="0" applyFont="1" applyFill="1" applyBorder="1" applyAlignment="1">
      <alignment horizontal="center"/>
    </xf>
    <xf numFmtId="6" fontId="10" fillId="0" borderId="0" xfId="0" applyNumberFormat="1" applyFont="1" applyBorder="1" applyAlignment="1" applyProtection="1">
      <protection hidden="1"/>
    </xf>
    <xf numFmtId="10" fontId="3" fillId="0" borderId="2" xfId="0" applyNumberFormat="1" applyFont="1" applyBorder="1" applyAlignment="1" applyProtection="1">
      <alignment horizontal="center"/>
      <protection hidden="1"/>
    </xf>
    <xf numFmtId="8" fontId="3" fillId="0" borderId="0" xfId="0" applyNumberFormat="1" applyFont="1" applyBorder="1" applyAlignment="1" applyProtection="1">
      <alignment horizontal="center"/>
      <protection hidden="1"/>
    </xf>
    <xf numFmtId="10" fontId="3" fillId="0" borderId="0" xfId="0" applyNumberFormat="1" applyFont="1" applyBorder="1" applyAlignment="1" applyProtection="1">
      <alignment horizontal="center"/>
      <protection hidden="1"/>
    </xf>
    <xf numFmtId="0" fontId="3" fillId="0" borderId="0" xfId="0" applyFont="1" applyAlignment="1">
      <alignment horizontal="left"/>
    </xf>
    <xf numFmtId="6" fontId="10" fillId="0" borderId="0" xfId="0" applyNumberFormat="1" applyFont="1" applyBorder="1" applyAlignment="1" applyProtection="1">
      <alignment horizontal="left"/>
      <protection hidden="1"/>
    </xf>
    <xf numFmtId="6" fontId="9" fillId="0" borderId="0" xfId="0" applyNumberFormat="1" applyFont="1" applyBorder="1" applyAlignment="1" applyProtection="1">
      <alignment horizontal="left"/>
      <protection hidden="1"/>
    </xf>
    <xf numFmtId="0" fontId="3" fillId="0" borderId="0" xfId="0" applyFont="1" applyBorder="1"/>
    <xf numFmtId="0" fontId="17" fillId="4" borderId="0" xfId="0" applyFont="1" applyFill="1"/>
    <xf numFmtId="0" fontId="19" fillId="4" borderId="0" xfId="0" applyFont="1" applyFill="1" applyAlignment="1">
      <alignment horizontal="center"/>
    </xf>
    <xf numFmtId="0" fontId="17" fillId="4" borderId="0" xfId="0" applyFont="1" applyFill="1" applyAlignment="1">
      <alignment horizontal="center"/>
    </xf>
    <xf numFmtId="0" fontId="16" fillId="4" borderId="2" xfId="0" applyFont="1" applyFill="1" applyBorder="1" applyAlignment="1" applyProtection="1">
      <alignment horizontal="center"/>
      <protection hidden="1"/>
    </xf>
    <xf numFmtId="0" fontId="3" fillId="4" borderId="0" xfId="0" applyFont="1" applyFill="1"/>
    <xf numFmtId="14" fontId="26" fillId="0" borderId="0" xfId="0" applyNumberFormat="1" applyFont="1"/>
    <xf numFmtId="6" fontId="14" fillId="0" borderId="0" xfId="0" applyNumberFormat="1" applyFont="1" applyBorder="1" applyAlignment="1" applyProtection="1">
      <alignment horizontal="left"/>
      <protection hidden="1"/>
    </xf>
    <xf numFmtId="0" fontId="10" fillId="0" borderId="0" xfId="0" applyFont="1" applyAlignment="1" applyProtection="1">
      <alignment horizontal="left"/>
      <protection hidden="1"/>
    </xf>
    <xf numFmtId="0" fontId="27" fillId="0" borderId="0" xfId="0" applyFont="1" applyProtection="1">
      <protection locked="0"/>
    </xf>
    <xf numFmtId="0" fontId="10" fillId="0" borderId="0" xfId="0" applyFont="1" applyProtection="1">
      <protection locked="0"/>
    </xf>
    <xf numFmtId="0" fontId="12" fillId="0" borderId="0" xfId="0" applyFont="1" applyFill="1" applyAlignment="1">
      <alignment horizontal="center"/>
    </xf>
    <xf numFmtId="0" fontId="17" fillId="4" borderId="1" xfId="0" applyFont="1" applyFill="1" applyBorder="1" applyAlignment="1">
      <alignment horizontal="center"/>
    </xf>
    <xf numFmtId="164" fontId="20" fillId="4" borderId="0" xfId="0" applyNumberFormat="1" applyFont="1" applyFill="1" applyAlignment="1">
      <alignment horizontal="center"/>
    </xf>
    <xf numFmtId="0" fontId="20" fillId="4" borderId="0" xfId="0" applyFont="1" applyFill="1" applyAlignment="1">
      <alignment horizontal="center"/>
    </xf>
    <xf numFmtId="0" fontId="21" fillId="4" borderId="0" xfId="0" applyFont="1" applyFill="1" applyAlignment="1">
      <alignment horizontal="center"/>
    </xf>
    <xf numFmtId="0" fontId="22" fillId="4" borderId="1" xfId="0" applyFont="1" applyFill="1" applyBorder="1" applyAlignment="1">
      <alignment horizontal="center"/>
    </xf>
    <xf numFmtId="164" fontId="20" fillId="4" borderId="0" xfId="0" applyNumberFormat="1" applyFont="1" applyFill="1" applyBorder="1" applyAlignment="1">
      <alignment horizontal="center"/>
    </xf>
    <xf numFmtId="0" fontId="20" fillId="4" borderId="0" xfId="0" applyFont="1" applyFill="1" applyBorder="1" applyAlignment="1">
      <alignment horizontal="center"/>
    </xf>
    <xf numFmtId="6" fontId="20" fillId="4" borderId="0" xfId="0" applyNumberFormat="1" applyFont="1" applyFill="1" applyAlignment="1">
      <alignment horizontal="center"/>
    </xf>
    <xf numFmtId="6" fontId="22" fillId="4" borderId="1" xfId="0" applyNumberFormat="1" applyFont="1" applyFill="1" applyBorder="1" applyAlignment="1">
      <alignment horizontal="center"/>
    </xf>
    <xf numFmtId="0" fontId="22" fillId="4" borderId="0" xfId="0" applyFont="1" applyFill="1" applyBorder="1" applyAlignment="1">
      <alignment horizontal="center" wrapText="1"/>
    </xf>
    <xf numFmtId="0" fontId="23" fillId="4" borderId="0" xfId="0" applyFont="1" applyFill="1" applyAlignment="1">
      <alignment horizontal="center" wrapText="1"/>
    </xf>
    <xf numFmtId="0" fontId="23" fillId="4" borderId="1" xfId="0" applyFont="1" applyFill="1" applyBorder="1" applyAlignment="1">
      <alignment horizontal="center"/>
    </xf>
    <xf numFmtId="164" fontId="24" fillId="3" borderId="0" xfId="0" applyNumberFormat="1" applyFont="1" applyFill="1" applyBorder="1" applyAlignment="1">
      <alignment horizontal="center" vertical="center"/>
    </xf>
    <xf numFmtId="0" fontId="24" fillId="3" borderId="0" xfId="0" applyFont="1" applyFill="1" applyBorder="1" applyAlignment="1">
      <alignment horizontal="center" vertical="center"/>
    </xf>
    <xf numFmtId="0" fontId="25" fillId="4" borderId="0" xfId="0" applyFont="1" applyFill="1" applyBorder="1" applyAlignment="1">
      <alignment horizontal="left" vertical="top" wrapText="1"/>
    </xf>
    <xf numFmtId="0" fontId="18" fillId="4" borderId="0" xfId="0" applyFont="1" applyFill="1" applyAlignment="1">
      <alignment horizontal="center"/>
    </xf>
    <xf numFmtId="0" fontId="4" fillId="0" borderId="0" xfId="0" applyFont="1" applyBorder="1" applyAlignment="1">
      <alignment horizontal="left" vertical="top" wrapText="1"/>
    </xf>
    <xf numFmtId="0" fontId="12" fillId="0" borderId="0" xfId="0" applyFont="1" applyAlignment="1" applyProtection="1">
      <alignment horizontal="left"/>
      <protection locked="0"/>
    </xf>
    <xf numFmtId="164" fontId="12" fillId="0" borderId="0" xfId="0" applyNumberFormat="1" applyFont="1" applyAlignment="1" applyProtection="1">
      <alignment horizontal="left"/>
      <protection locked="0"/>
    </xf>
  </cellXfs>
  <cellStyles count="3">
    <cellStyle name="Currency 2" xfId="2" xr:uid="{00000000-0005-0000-0000-000000000000}"/>
    <cellStyle name="Normal" xfId="0" builtinId="0"/>
    <cellStyle name="Normal 2"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12</xdr:col>
      <xdr:colOff>14653</xdr:colOff>
      <xdr:row>21</xdr:row>
      <xdr:rowOff>148236</xdr:rowOff>
    </xdr:to>
    <xdr:pic>
      <xdr:nvPicPr>
        <xdr:cNvPr id="4" name="Picture 3">
          <a:extLst>
            <a:ext uri="{FF2B5EF4-FFF2-40B4-BE49-F238E27FC236}">
              <a16:creationId xmlns:a16="http://schemas.microsoft.com/office/drawing/2014/main" id="{4C796A5D-48DD-4971-8598-95C36FD66610}"/>
            </a:ext>
          </a:extLst>
        </xdr:cNvPr>
        <xdr:cNvPicPr>
          <a:picLocks noChangeAspect="1"/>
        </xdr:cNvPicPr>
      </xdr:nvPicPr>
      <xdr:blipFill>
        <a:blip xmlns:r="http://schemas.openxmlformats.org/officeDocument/2006/relationships" r:embed="rId1"/>
        <a:stretch>
          <a:fillRect/>
        </a:stretch>
      </xdr:blipFill>
      <xdr:spPr>
        <a:xfrm>
          <a:off x="4725865" y="0"/>
          <a:ext cx="2476500" cy="3819024"/>
        </a:xfrm>
        <a:prstGeom prst="rect">
          <a:avLst/>
        </a:prstGeom>
      </xdr:spPr>
    </xdr:pic>
    <xdr:clientData/>
  </xdr:twoCellAnchor>
  <xdr:twoCellAnchor editAs="oneCell">
    <xdr:from>
      <xdr:col>10</xdr:col>
      <xdr:colOff>714376</xdr:colOff>
      <xdr:row>46</xdr:row>
      <xdr:rowOff>152400</xdr:rowOff>
    </xdr:from>
    <xdr:to>
      <xdr:col>11</xdr:col>
      <xdr:colOff>552451</xdr:colOff>
      <xdr:row>48</xdr:row>
      <xdr:rowOff>150158</xdr:rowOff>
    </xdr:to>
    <xdr:pic>
      <xdr:nvPicPr>
        <xdr:cNvPr id="9" name="Picture 65">
          <a:extLst>
            <a:ext uri="{FF2B5EF4-FFF2-40B4-BE49-F238E27FC236}">
              <a16:creationId xmlns:a16="http://schemas.microsoft.com/office/drawing/2014/main" id="{D334C267-B8D5-49A8-9B66-05CB9DF0497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48301" y="9048750"/>
          <a:ext cx="1066800" cy="340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895105</xdr:colOff>
      <xdr:row>1</xdr:row>
      <xdr:rowOff>161861</xdr:rowOff>
    </xdr:to>
    <xdr:pic>
      <xdr:nvPicPr>
        <xdr:cNvPr id="2" name="Picture 1">
          <a:extLst>
            <a:ext uri="{FF2B5EF4-FFF2-40B4-BE49-F238E27FC236}">
              <a16:creationId xmlns:a16="http://schemas.microsoft.com/office/drawing/2014/main" id="{F2E38148-E49B-41B9-9A1A-9247556E50A6}"/>
            </a:ext>
          </a:extLst>
        </xdr:cNvPr>
        <xdr:cNvPicPr>
          <a:picLocks noChangeAspect="1"/>
        </xdr:cNvPicPr>
      </xdr:nvPicPr>
      <xdr:blipFill>
        <a:blip xmlns:r="http://schemas.openxmlformats.org/officeDocument/2006/relationships" r:embed="rId3"/>
        <a:stretch>
          <a:fillRect/>
        </a:stretch>
      </xdr:blipFill>
      <xdr:spPr>
        <a:xfrm>
          <a:off x="0" y="0"/>
          <a:ext cx="1961905" cy="514286"/>
        </a:xfrm>
        <a:prstGeom prst="rect">
          <a:avLst/>
        </a:prstGeom>
      </xdr:spPr>
    </xdr:pic>
    <xdr:clientData/>
  </xdr:twoCellAnchor>
  <xdr:twoCellAnchor editAs="oneCell">
    <xdr:from>
      <xdr:col>0</xdr:col>
      <xdr:colOff>19050</xdr:colOff>
      <xdr:row>23</xdr:row>
      <xdr:rowOff>0</xdr:rowOff>
    </xdr:from>
    <xdr:to>
      <xdr:col>10</xdr:col>
      <xdr:colOff>0</xdr:colOff>
      <xdr:row>45</xdr:row>
      <xdr:rowOff>2407</xdr:rowOff>
    </xdr:to>
    <xdr:pic>
      <xdr:nvPicPr>
        <xdr:cNvPr id="5" name="Picture 4">
          <a:extLst>
            <a:ext uri="{FF2B5EF4-FFF2-40B4-BE49-F238E27FC236}">
              <a16:creationId xmlns:a16="http://schemas.microsoft.com/office/drawing/2014/main" id="{8F84AD84-B264-4426-9D65-B87DD8D4CE9F}"/>
            </a:ext>
          </a:extLst>
        </xdr:cNvPr>
        <xdr:cNvPicPr>
          <a:picLocks noChangeAspect="1"/>
        </xdr:cNvPicPr>
      </xdr:nvPicPr>
      <xdr:blipFill>
        <a:blip xmlns:r="http://schemas.openxmlformats.org/officeDocument/2006/relationships" r:embed="rId4"/>
        <a:stretch>
          <a:fillRect/>
        </a:stretch>
      </xdr:blipFill>
      <xdr:spPr>
        <a:xfrm>
          <a:off x="19050" y="4086225"/>
          <a:ext cx="4714875" cy="465060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6"/>
  <sheetViews>
    <sheetView showGridLines="0" showRowColHeaders="0" tabSelected="1" view="pageLayout" zoomScale="130" zoomScaleNormal="100" zoomScalePageLayoutView="130" workbookViewId="0">
      <selection activeCell="B8" sqref="B8:F8"/>
    </sheetView>
  </sheetViews>
  <sheetFormatPr defaultColWidth="9.140625" defaultRowHeight="16.5" x14ac:dyDescent="0.3"/>
  <cols>
    <col min="1" max="1" width="15" style="3" customWidth="1"/>
    <col min="2" max="2" width="15.7109375" style="3" customWidth="1"/>
    <col min="3" max="3" width="7.28515625" style="3" hidden="1" customWidth="1"/>
    <col min="4" max="4" width="15.7109375" style="3" customWidth="1"/>
    <col min="5" max="5" width="6.7109375" style="3" hidden="1" customWidth="1"/>
    <col min="6" max="6" width="15.7109375" style="3" customWidth="1"/>
    <col min="7" max="7" width="6.7109375" style="3" hidden="1" customWidth="1"/>
    <col min="8" max="8" width="11" style="3" hidden="1" customWidth="1"/>
    <col min="9" max="9" width="6.7109375" style="3" hidden="1" customWidth="1"/>
    <col min="10" max="10" width="4" style="3" customWidth="1"/>
    <col min="11" max="12" width="17.140625" style="3" customWidth="1"/>
    <col min="13" max="13" width="1" style="3" customWidth="1"/>
    <col min="14" max="16384" width="9.140625" style="3"/>
  </cols>
  <sheetData>
    <row r="1" spans="1:12" ht="27.75" customHeight="1" x14ac:dyDescent="0.3">
      <c r="A1" s="21"/>
      <c r="F1" s="46">
        <v>44286</v>
      </c>
    </row>
    <row r="2" spans="1:12" ht="21" customHeight="1" x14ac:dyDescent="0.45">
      <c r="A2" s="8"/>
    </row>
    <row r="3" spans="1:12" s="37" customFormat="1" x14ac:dyDescent="0.3">
      <c r="A3" s="47" t="s">
        <v>22</v>
      </c>
      <c r="C3" s="27"/>
      <c r="D3" s="38"/>
      <c r="E3" s="38"/>
      <c r="F3" s="38"/>
      <c r="G3" s="27"/>
      <c r="H3" s="38"/>
      <c r="I3" s="38"/>
      <c r="J3" s="38"/>
      <c r="K3" s="39"/>
    </row>
    <row r="4" spans="1:12" s="1" customFormat="1" ht="14.25" customHeight="1" x14ac:dyDescent="0.3">
      <c r="A4" s="12">
        <f ca="1">TODAY()</f>
        <v>44250</v>
      </c>
      <c r="B4" s="13" t="str">
        <f ca="1">IF(A4&gt;F1+0,"Rates expired.  Please contact your representative for updated rates.","")</f>
        <v/>
      </c>
      <c r="C4" s="13"/>
      <c r="D4" s="14"/>
      <c r="E4" s="14"/>
      <c r="F4" s="14"/>
      <c r="G4" s="14"/>
      <c r="H4" s="14"/>
      <c r="I4" s="14"/>
      <c r="J4" s="14"/>
      <c r="K4" s="2"/>
      <c r="L4" s="2"/>
    </row>
    <row r="5" spans="1:12" s="1" customFormat="1" ht="15" customHeight="1" x14ac:dyDescent="0.3">
      <c r="A5" s="48" t="s">
        <v>0</v>
      </c>
      <c r="B5" s="69" t="s">
        <v>25</v>
      </c>
      <c r="C5" s="69"/>
      <c r="D5" s="69"/>
      <c r="E5" s="69"/>
      <c r="F5" s="69"/>
      <c r="G5" s="19"/>
      <c r="H5" s="19"/>
      <c r="I5" s="19"/>
      <c r="J5" s="19"/>
      <c r="K5"/>
      <c r="L5" s="2"/>
    </row>
    <row r="6" spans="1:12" s="1" customFormat="1" ht="15" customHeight="1" x14ac:dyDescent="0.3">
      <c r="A6" s="48" t="s">
        <v>1</v>
      </c>
      <c r="B6" s="69" t="s">
        <v>26</v>
      </c>
      <c r="C6" s="69"/>
      <c r="D6" s="69"/>
      <c r="E6" s="69"/>
      <c r="F6" s="69"/>
      <c r="G6" s="19"/>
      <c r="H6" s="19"/>
      <c r="I6" s="19"/>
      <c r="J6" s="19"/>
      <c r="K6" s="2"/>
      <c r="L6" s="2"/>
    </row>
    <row r="7" spans="1:12" s="1" customFormat="1" ht="15" customHeight="1" x14ac:dyDescent="0.3">
      <c r="A7" s="48" t="s">
        <v>2</v>
      </c>
      <c r="B7" s="70">
        <v>50000</v>
      </c>
      <c r="C7" s="70"/>
      <c r="D7" s="70"/>
      <c r="E7" s="49"/>
      <c r="F7" s="50"/>
      <c r="G7" s="19"/>
      <c r="H7" s="19"/>
      <c r="I7" s="19"/>
      <c r="J7" s="19"/>
      <c r="K7" s="2"/>
      <c r="L7" s="2"/>
    </row>
    <row r="8" spans="1:12" s="1" customFormat="1" ht="15" customHeight="1" x14ac:dyDescent="0.3">
      <c r="A8" s="48" t="s">
        <v>3</v>
      </c>
      <c r="B8" s="69" t="s">
        <v>27</v>
      </c>
      <c r="C8" s="69"/>
      <c r="D8" s="69"/>
      <c r="E8" s="69"/>
      <c r="F8" s="69"/>
      <c r="G8" s="19"/>
      <c r="H8" s="19"/>
      <c r="I8" s="19"/>
      <c r="J8" s="19"/>
      <c r="K8" s="2"/>
      <c r="L8" s="2"/>
    </row>
    <row r="9" spans="1:12" ht="7.5" customHeight="1" x14ac:dyDescent="0.3">
      <c r="A9" s="15"/>
      <c r="B9" s="15"/>
      <c r="C9" s="15"/>
      <c r="D9" s="16"/>
      <c r="E9" s="16"/>
      <c r="F9" s="15"/>
      <c r="G9" s="15"/>
      <c r="H9" s="15"/>
      <c r="I9" s="15"/>
      <c r="J9" s="15"/>
    </row>
    <row r="10" spans="1:12" x14ac:dyDescent="0.3">
      <c r="A10" s="17"/>
      <c r="C10" s="23"/>
      <c r="D10" s="23" t="s">
        <v>9</v>
      </c>
      <c r="E10" s="23"/>
      <c r="F10" s="23"/>
      <c r="G10" s="23"/>
      <c r="H10" s="16"/>
      <c r="I10" s="16"/>
      <c r="J10" s="16"/>
      <c r="K10" s="11"/>
    </row>
    <row r="11" spans="1:12" x14ac:dyDescent="0.3">
      <c r="A11" s="17"/>
      <c r="B11" s="44">
        <v>36</v>
      </c>
      <c r="C11" s="44"/>
      <c r="D11" s="44">
        <v>48</v>
      </c>
      <c r="E11" s="44"/>
      <c r="F11" s="44">
        <v>60</v>
      </c>
      <c r="G11" s="29"/>
      <c r="H11" s="30">
        <v>72</v>
      </c>
      <c r="I11" s="29"/>
      <c r="J11" s="11"/>
      <c r="K11" s="11"/>
    </row>
    <row r="12" spans="1:12" x14ac:dyDescent="0.3">
      <c r="A12" s="17"/>
      <c r="B12" s="26">
        <f>IF($B$7&lt;10000,"",PMT(C12/12,B11,-$B$7,0,0))</f>
        <v>1498.3203767072132</v>
      </c>
      <c r="C12" s="34">
        <v>4.99E-2</v>
      </c>
      <c r="D12" s="26">
        <f>IF($B$7&lt;10000,"",PMT(E12/12,D11,-$B$7,0,0))</f>
        <v>1151.2381973748013</v>
      </c>
      <c r="E12" s="34">
        <v>4.99E-2</v>
      </c>
      <c r="F12" s="26">
        <f>IF($B$7&lt;10000,"",PMT(G12/12,F11,-$B$7,0,0))</f>
        <v>943.33262734479968</v>
      </c>
      <c r="G12" s="24">
        <v>4.99E-2</v>
      </c>
      <c r="H12" s="26">
        <f>IF($B$7&lt;50000,"",PMT(I12/12,H11,-$B$7,0,0))</f>
        <v>805.0147240898782</v>
      </c>
      <c r="I12" s="24">
        <v>4.99E-2</v>
      </c>
      <c r="J12" s="25"/>
      <c r="K12" s="11"/>
    </row>
    <row r="13" spans="1:12" ht="8.25" customHeight="1" x14ac:dyDescent="0.3">
      <c r="A13" s="17"/>
      <c r="B13" s="20"/>
      <c r="C13" s="20"/>
      <c r="D13" s="20"/>
      <c r="E13" s="20"/>
      <c r="F13" s="20"/>
      <c r="G13" s="20"/>
      <c r="H13" s="20"/>
      <c r="I13" s="20"/>
      <c r="J13" s="20"/>
      <c r="K13" s="11"/>
    </row>
    <row r="14" spans="1:12" hidden="1" x14ac:dyDescent="0.3">
      <c r="B14" s="23" t="s">
        <v>10</v>
      </c>
      <c r="C14" s="23"/>
      <c r="D14" s="23"/>
      <c r="E14" s="23"/>
      <c r="F14" s="23"/>
      <c r="G14" s="22"/>
      <c r="H14" s="33"/>
      <c r="I14" s="33"/>
      <c r="J14" s="33"/>
      <c r="K14" s="16"/>
    </row>
    <row r="15" spans="1:12" hidden="1" x14ac:dyDescent="0.3">
      <c r="A15" s="17"/>
      <c r="B15" s="30">
        <v>36</v>
      </c>
      <c r="C15" s="30"/>
      <c r="D15" s="30">
        <v>48</v>
      </c>
      <c r="E15" s="30"/>
      <c r="F15" s="30">
        <v>60</v>
      </c>
      <c r="G15" s="29"/>
      <c r="H15" s="32"/>
      <c r="I15" s="32"/>
      <c r="J15" s="32"/>
      <c r="K15" s="11"/>
    </row>
    <row r="16" spans="1:12" hidden="1" x14ac:dyDescent="0.3">
      <c r="A16" s="17"/>
      <c r="B16" s="26">
        <f>IF($B$7&lt;50000,"",PMT(C16/12,B15,-FV(C16/12,12,99,-$B$7,1),0,1))</f>
        <v>1607.5910181345337</v>
      </c>
      <c r="C16" s="34">
        <v>6.9900000000000004E-2</v>
      </c>
      <c r="D16" s="26">
        <f>IF($B$7&lt;50000,"",PMT(E16/12,D15,-FV(E16/12,12,99,-$B$7,1),0,1))</f>
        <v>1246.684874941333</v>
      </c>
      <c r="E16" s="34">
        <v>6.9900000000000004E-2</v>
      </c>
      <c r="F16" s="26">
        <f>IF($B$7&lt;50000,"",PMT(G16/12,F15,-FV(G16/12,12,99,-$B$7,1),0,1))</f>
        <v>1030.8403642170235</v>
      </c>
      <c r="G16" s="24">
        <v>6.9900000000000004E-2</v>
      </c>
      <c r="H16" s="25"/>
      <c r="I16" s="25"/>
      <c r="J16" s="25"/>
      <c r="K16" s="11"/>
    </row>
    <row r="17" spans="1:12" x14ac:dyDescent="0.3">
      <c r="A17" s="17"/>
      <c r="B17" s="35"/>
      <c r="C17" s="36"/>
      <c r="D17" s="35"/>
      <c r="E17" s="36"/>
      <c r="F17" s="35"/>
      <c r="G17" s="25"/>
      <c r="H17" s="25"/>
      <c r="I17" s="25"/>
      <c r="J17" s="25"/>
      <c r="K17" s="11"/>
    </row>
    <row r="18" spans="1:12" x14ac:dyDescent="0.3">
      <c r="A18" s="17"/>
      <c r="C18" s="23"/>
      <c r="D18" s="23" t="s">
        <v>16</v>
      </c>
      <c r="E18" s="23"/>
      <c r="F18" s="23"/>
      <c r="G18" s="22"/>
      <c r="H18" s="33"/>
      <c r="I18" s="33"/>
      <c r="J18" s="33"/>
      <c r="K18" s="11"/>
    </row>
    <row r="19" spans="1:12" ht="16.5" customHeight="1" x14ac:dyDescent="0.3">
      <c r="A19" s="17"/>
      <c r="B19" s="44">
        <v>36</v>
      </c>
      <c r="C19" s="44"/>
      <c r="D19" s="44">
        <v>48</v>
      </c>
      <c r="E19" s="44"/>
      <c r="F19" s="44">
        <v>60</v>
      </c>
      <c r="G19" s="29"/>
      <c r="H19" s="11"/>
      <c r="I19" s="32"/>
      <c r="J19" s="11"/>
      <c r="K19" s="11"/>
    </row>
    <row r="20" spans="1:12" ht="16.5" customHeight="1" x14ac:dyDescent="0.3">
      <c r="A20" s="11"/>
      <c r="B20" s="26">
        <f>IF($B$7&lt;10000,"",PMT(C20/12,B19,-FV(C20/12,3,0,-$B$7,1),0,1))</f>
        <v>1510.8073164007255</v>
      </c>
      <c r="C20" s="34">
        <v>4.99E-2</v>
      </c>
      <c r="D20" s="26">
        <f>IF($B$7&lt;10000,"",PMT(E20/12,D19,-FV(E20/12,3,0,-$B$7,1),0,1))</f>
        <v>1160.8325686234116</v>
      </c>
      <c r="E20" s="34">
        <v>4.99E-2</v>
      </c>
      <c r="F20" s="26">
        <f>IF($B$7&lt;10000,"",PMT(G20/12,F19,-FV(G20/12,3,0,-$B$7,1),0,1))</f>
        <v>951.19432222107412</v>
      </c>
      <c r="G20" s="24">
        <v>4.99E-2</v>
      </c>
      <c r="H20" s="25"/>
      <c r="I20" s="25"/>
      <c r="J20" s="25"/>
      <c r="K20" s="11"/>
    </row>
    <row r="21" spans="1:12" x14ac:dyDescent="0.3">
      <c r="A21" s="18" t="s">
        <v>23</v>
      </c>
      <c r="B21" s="11"/>
      <c r="C21" s="11"/>
      <c r="D21" s="11"/>
      <c r="E21" s="11"/>
      <c r="F21" s="11"/>
      <c r="G21" s="11"/>
      <c r="H21" s="11"/>
      <c r="I21" s="11"/>
      <c r="J21" s="11"/>
    </row>
    <row r="22" spans="1:12" ht="12" customHeight="1" x14ac:dyDescent="0.3">
      <c r="A22" s="18" t="s">
        <v>24</v>
      </c>
      <c r="B22" s="11"/>
      <c r="C22" s="11"/>
      <c r="D22" s="11"/>
      <c r="E22" s="11"/>
      <c r="F22" s="11"/>
      <c r="G22" s="11"/>
      <c r="H22" s="11"/>
      <c r="I22" s="11"/>
      <c r="J22" s="11"/>
      <c r="K22" s="41"/>
      <c r="L22" s="41"/>
    </row>
    <row r="23" spans="1:12" ht="18.75" x14ac:dyDescent="0.3">
      <c r="A23" s="10" t="s">
        <v>4</v>
      </c>
      <c r="K23" s="67" t="s">
        <v>5</v>
      </c>
      <c r="L23" s="67"/>
    </row>
    <row r="24" spans="1:12" ht="10.5" customHeight="1" x14ac:dyDescent="0.3">
      <c r="K24" s="42"/>
      <c r="L24" s="42"/>
    </row>
    <row r="25" spans="1:12" x14ac:dyDescent="0.3">
      <c r="K25" s="52" t="s">
        <v>7</v>
      </c>
      <c r="L25" s="52"/>
    </row>
    <row r="26" spans="1:12" x14ac:dyDescent="0.3">
      <c r="K26" s="57">
        <f>B7</f>
        <v>50000</v>
      </c>
      <c r="L26" s="58"/>
    </row>
    <row r="27" spans="1:12" x14ac:dyDescent="0.3">
      <c r="K27" s="55" t="s">
        <v>14</v>
      </c>
      <c r="L27" s="55"/>
    </row>
    <row r="28" spans="1:12" ht="8.25" customHeight="1" x14ac:dyDescent="0.3">
      <c r="K28" s="43"/>
      <c r="L28" s="43"/>
    </row>
    <row r="29" spans="1:12" x14ac:dyDescent="0.3">
      <c r="K29" s="56" t="s">
        <v>11</v>
      </c>
      <c r="L29" s="56"/>
    </row>
    <row r="30" spans="1:12" x14ac:dyDescent="0.3">
      <c r="K30" s="59">
        <v>0</v>
      </c>
      <c r="L30" s="54"/>
    </row>
    <row r="31" spans="1:12" ht="6" customHeight="1" x14ac:dyDescent="0.3">
      <c r="K31" s="43"/>
      <c r="L31" s="43"/>
    </row>
    <row r="32" spans="1:12" x14ac:dyDescent="0.3">
      <c r="K32" s="61" t="s">
        <v>12</v>
      </c>
      <c r="L32" s="61"/>
    </row>
    <row r="33" spans="1:12" x14ac:dyDescent="0.3">
      <c r="K33" s="60" t="s">
        <v>15</v>
      </c>
      <c r="L33" s="56"/>
    </row>
    <row r="34" spans="1:12" x14ac:dyDescent="0.3">
      <c r="K34" s="53">
        <f>K26*0.21</f>
        <v>10500</v>
      </c>
      <c r="L34" s="54"/>
    </row>
    <row r="35" spans="1:12" ht="6.75" customHeight="1" x14ac:dyDescent="0.3">
      <c r="K35" s="43"/>
      <c r="L35" s="43"/>
    </row>
    <row r="36" spans="1:12" x14ac:dyDescent="0.3">
      <c r="K36" s="62" t="s">
        <v>6</v>
      </c>
      <c r="L36" s="62"/>
    </row>
    <row r="37" spans="1:12" x14ac:dyDescent="0.3">
      <c r="K37" s="63" t="s">
        <v>8</v>
      </c>
      <c r="L37" s="63"/>
    </row>
    <row r="38" spans="1:12" x14ac:dyDescent="0.3">
      <c r="K38" s="64">
        <f>K26-K34</f>
        <v>39500</v>
      </c>
      <c r="L38" s="65"/>
    </row>
    <row r="39" spans="1:12" ht="23.25" customHeight="1" x14ac:dyDescent="0.3">
      <c r="A39" s="40"/>
      <c r="B39" s="40"/>
      <c r="C39" s="40"/>
      <c r="D39" s="40"/>
      <c r="E39" s="40"/>
      <c r="F39" s="40"/>
      <c r="G39" s="40"/>
      <c r="K39" s="66" t="s">
        <v>17</v>
      </c>
      <c r="L39" s="66"/>
    </row>
    <row r="40" spans="1:12" ht="23.25" customHeight="1" x14ac:dyDescent="0.3">
      <c r="A40" s="40"/>
      <c r="B40" s="40"/>
      <c r="C40" s="40"/>
      <c r="D40" s="40"/>
      <c r="E40" s="40"/>
      <c r="F40" s="40"/>
      <c r="G40" s="40"/>
      <c r="K40" s="66"/>
      <c r="L40" s="66"/>
    </row>
    <row r="41" spans="1:12" ht="23.25" customHeight="1" x14ac:dyDescent="0.3">
      <c r="A41" s="68"/>
      <c r="B41" s="68"/>
      <c r="C41" s="68"/>
      <c r="D41" s="68"/>
      <c r="E41" s="68"/>
      <c r="F41" s="68"/>
      <c r="G41" s="68"/>
      <c r="H41" s="31"/>
      <c r="I41" s="31"/>
      <c r="J41" s="31"/>
      <c r="K41" s="66"/>
      <c r="L41" s="66"/>
    </row>
    <row r="42" spans="1:12" ht="23.25" customHeight="1" x14ac:dyDescent="0.3">
      <c r="A42" s="68"/>
      <c r="B42" s="68"/>
      <c r="C42" s="68"/>
      <c r="D42" s="68"/>
      <c r="E42" s="68"/>
      <c r="F42" s="68"/>
      <c r="G42" s="68"/>
      <c r="H42" s="31"/>
      <c r="I42" s="31"/>
      <c r="J42" s="31"/>
      <c r="K42" s="66"/>
      <c r="L42" s="66"/>
    </row>
    <row r="43" spans="1:12" ht="23.25" customHeight="1" x14ac:dyDescent="0.3">
      <c r="A43" s="68"/>
      <c r="B43" s="68"/>
      <c r="C43" s="68"/>
      <c r="D43" s="68"/>
      <c r="E43" s="68"/>
      <c r="F43" s="68"/>
      <c r="G43" s="68"/>
      <c r="H43" s="31"/>
      <c r="I43" s="31"/>
      <c r="J43" s="31"/>
      <c r="K43" s="66"/>
      <c r="L43" s="66"/>
    </row>
    <row r="44" spans="1:12" ht="23.25" customHeight="1" x14ac:dyDescent="0.3">
      <c r="A44" s="40"/>
      <c r="B44" s="40"/>
      <c r="C44" s="40"/>
      <c r="D44" s="40"/>
      <c r="E44" s="40"/>
      <c r="F44" s="40"/>
      <c r="G44" s="40"/>
      <c r="K44" s="66"/>
      <c r="L44" s="66"/>
    </row>
    <row r="45" spans="1:12" ht="13.5" customHeight="1" x14ac:dyDescent="0.3">
      <c r="A45" s="5"/>
      <c r="F45" s="5"/>
      <c r="G45" s="5"/>
      <c r="H45" s="5"/>
      <c r="I45" s="5"/>
      <c r="J45" s="5"/>
      <c r="K45" s="45"/>
      <c r="L45" s="45"/>
    </row>
    <row r="46" spans="1:12" ht="9" customHeight="1" x14ac:dyDescent="0.3">
      <c r="B46" s="7"/>
      <c r="C46" s="7"/>
      <c r="K46" s="4"/>
      <c r="L46" s="4"/>
    </row>
    <row r="47" spans="1:12" ht="13.5" customHeight="1" x14ac:dyDescent="0.3">
      <c r="A47" s="6" t="s">
        <v>18</v>
      </c>
      <c r="B47" s="28"/>
      <c r="K47" s="4"/>
      <c r="L47" s="4"/>
    </row>
    <row r="48" spans="1:12" ht="13.5" customHeight="1" x14ac:dyDescent="0.3">
      <c r="A48" s="28" t="s">
        <v>19</v>
      </c>
      <c r="B48" s="28"/>
    </row>
    <row r="49" spans="1:13" ht="13.5" customHeight="1" x14ac:dyDescent="0.3">
      <c r="A49" s="28" t="s">
        <v>20</v>
      </c>
      <c r="B49" s="28"/>
      <c r="K49" s="51"/>
      <c r="L49" s="51"/>
    </row>
    <row r="50" spans="1:13" ht="14.25" customHeight="1" x14ac:dyDescent="0.3">
      <c r="A50" s="3" t="s">
        <v>21</v>
      </c>
      <c r="K50" s="51" t="s">
        <v>13</v>
      </c>
      <c r="L50" s="51"/>
    </row>
    <row r="51" spans="1:13" ht="9" customHeight="1" x14ac:dyDescent="0.3"/>
    <row r="53" spans="1:13" x14ac:dyDescent="0.3">
      <c r="A53" s="9"/>
      <c r="B53" s="9"/>
      <c r="C53" s="9"/>
      <c r="D53" s="9"/>
      <c r="E53" s="9"/>
      <c r="F53" s="9"/>
      <c r="G53" s="9"/>
      <c r="H53" s="9"/>
      <c r="I53" s="9"/>
      <c r="J53" s="9"/>
      <c r="L53" s="4"/>
      <c r="M53" s="4"/>
    </row>
    <row r="54" spans="1:13" ht="16.5" customHeight="1" x14ac:dyDescent="0.3">
      <c r="K54" s="9"/>
      <c r="L54" s="4"/>
      <c r="M54" s="4"/>
    </row>
    <row r="55" spans="1:13" x14ac:dyDescent="0.3">
      <c r="L55" s="4"/>
      <c r="M55" s="4"/>
    </row>
    <row r="56" spans="1:13" x14ac:dyDescent="0.3">
      <c r="L56" s="4"/>
      <c r="M56" s="4"/>
    </row>
  </sheetData>
  <sheetProtection algorithmName="SHA-512" hashValue="72CG01RZOOH2z8QpOysm4mhZuPYmle5atUrIXwX6wQoCiDzYMnHfwDQwuD7cZgWKys6A2Qae2yydBcUSXkCbNw==" saltValue="KmqUZiIXJxaQT6U0M2VXZw==" spinCount="100000" sheet="1" selectLockedCells="1"/>
  <mergeCells count="20">
    <mergeCell ref="K23:L23"/>
    <mergeCell ref="A41:G43"/>
    <mergeCell ref="B5:F5"/>
    <mergeCell ref="B6:F6"/>
    <mergeCell ref="B7:D7"/>
    <mergeCell ref="B8:F8"/>
    <mergeCell ref="K49:L49"/>
    <mergeCell ref="K50:L50"/>
    <mergeCell ref="K25:L25"/>
    <mergeCell ref="K34:L34"/>
    <mergeCell ref="K27:L27"/>
    <mergeCell ref="K29:L29"/>
    <mergeCell ref="K26:L26"/>
    <mergeCell ref="K30:L30"/>
    <mergeCell ref="K33:L33"/>
    <mergeCell ref="K32:L32"/>
    <mergeCell ref="K36:L36"/>
    <mergeCell ref="K37:L37"/>
    <mergeCell ref="K38:L38"/>
    <mergeCell ref="K39:L44"/>
  </mergeCells>
  <pageMargins left="0.28000000000000003" right="0.25" top="0.25" bottom="0.25" header="0.3" footer="0.3"/>
  <pageSetup orientation="portrait"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7099A-6022-481F-BDBF-38A6CDE06B2D}">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Customer Proposal and App</vt:lpstr>
      <vt:lpstr>Sheet2</vt:lpstr>
      <vt:lpstr>Sheet1</vt:lpstr>
    </vt:vector>
  </TitlesOfParts>
  <Company>Marlin Business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bmcmahon</dc:creator>
  <cp:lastModifiedBy>MarlinUser</cp:lastModifiedBy>
  <cp:lastPrinted>2019-10-11T16:48:00Z</cp:lastPrinted>
  <dcterms:created xsi:type="dcterms:W3CDTF">2013-07-02T11:42:58Z</dcterms:created>
  <dcterms:modified xsi:type="dcterms:W3CDTF">2021-02-23T17:37:58Z</dcterms:modified>
</cp:coreProperties>
</file>